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C:\MyExcel\MiniTool\FileViDu\Nhap lieu nhanh\Goi y nhap lieu\"/>
    </mc:Choice>
  </mc:AlternateContent>
  <xr:revisionPtr revIDLastSave="0" documentId="13_ncr:1_{B93B0B8E-024C-4A8B-A0BA-D463219E9398}" xr6:coauthVersionLast="47" xr6:coauthVersionMax="47" xr10:uidLastSave="{00000000-0000-0000-0000-000000000000}"/>
  <bookViews>
    <workbookView xWindow="-108" yWindow="-108" windowWidth="23256" windowHeight="12576" activeTab="2" xr2:uid="{00000000-000D-0000-FFFF-FFFF00000000}"/>
  </bookViews>
  <sheets>
    <sheet name="SanPham" sheetId="1" r:id="rId1"/>
    <sheet name="Tempvtv1" sheetId="4" state="veryHidden" r:id="rId2"/>
    <sheet name="BaoGia"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3" l="1"/>
  <c r="G12" i="3"/>
  <c r="G1" i="3"/>
  <c r="B1" i="3"/>
  <c r="A15" i="3"/>
  <c r="A16" i="3"/>
  <c r="A17" i="3"/>
  <c r="F2" i="3"/>
  <c r="D2" i="3"/>
  <c r="C2" i="3"/>
  <c r="H2" i="3"/>
  <c r="A2" i="4" l="1"/>
  <c r="A12" i="3" l="1"/>
  <c r="A13" i="3" s="1"/>
  <c r="A14" i="3" s="1"/>
  <c r="G18" i="3" l="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GIANGTS1</author>
  </authors>
  <commentList>
    <comment ref="B1" authorId="0" shapeId="0" xr:uid="{00000000-0006-0000-0200-000001000000}">
      <text>
        <r>
          <rPr>
            <b/>
            <sz val="9"/>
            <color indexed="81"/>
            <rFont val="Tahoma"/>
            <family val="2"/>
          </rPr>
          <t>100;350;100</t>
        </r>
      </text>
    </comment>
  </commentList>
</comments>
</file>

<file path=xl/sharedStrings.xml><?xml version="1.0" encoding="utf-8"?>
<sst xmlns="http://schemas.openxmlformats.org/spreadsheetml/2006/main" count="181" uniqueCount="167">
  <si>
    <t>STT</t>
  </si>
  <si>
    <t>MÃ</t>
  </si>
  <si>
    <t>TÊN</t>
  </si>
  <si>
    <t>ĐƠN GIÁ</t>
  </si>
  <si>
    <t>Bộ quần áo nữ</t>
  </si>
  <si>
    <t>A000 (2)</t>
  </si>
  <si>
    <t>Váy liền nữ tee cotton usa</t>
  </si>
  <si>
    <t>A000 (3)</t>
  </si>
  <si>
    <t>Áo nỉ unisex người lớn cotton usa</t>
  </si>
  <si>
    <t>A000 (4)</t>
  </si>
  <si>
    <t>Áo len nữ phối kẻ ngang</t>
  </si>
  <si>
    <t>A000 (5)</t>
  </si>
  <si>
    <t>Váy liền nữ</t>
  </si>
  <si>
    <t>A000 (6)</t>
  </si>
  <si>
    <t>Áo sơ mi nữ</t>
  </si>
  <si>
    <t>A000 (7)</t>
  </si>
  <si>
    <t>Áo len nữ</t>
  </si>
  <si>
    <t>A000 (8)</t>
  </si>
  <si>
    <t>A000 (9)</t>
  </si>
  <si>
    <t>Áo len nữ tay phồng</t>
  </si>
  <si>
    <t>A000 (10)</t>
  </si>
  <si>
    <t>Áo khoác nữ</t>
  </si>
  <si>
    <t>A000 (11)</t>
  </si>
  <si>
    <t>A000 (12)</t>
  </si>
  <si>
    <t>Quần legging nữ slim fit hoạ tiết kẻ</t>
  </si>
  <si>
    <t>A000 (13)</t>
  </si>
  <si>
    <t>Quần nỉ nữ dáng jogger</t>
  </si>
  <si>
    <t>A000 (14)</t>
  </si>
  <si>
    <t>Áo mặc trong nữ</t>
  </si>
  <si>
    <t>A000 (15)</t>
  </si>
  <si>
    <t>Áo nỉ nữ cotton usa</t>
  </si>
  <si>
    <t>A000 (16)</t>
  </si>
  <si>
    <t>Áo len nữ cổ tròn dài tay</t>
  </si>
  <si>
    <t>A000 (17)</t>
  </si>
  <si>
    <t>Áo nỉ có mũ nữ cotton usa</t>
  </si>
  <si>
    <t>A000 (18)</t>
  </si>
  <si>
    <t>Áo kiểu nữ</t>
  </si>
  <si>
    <t>A000 (19)</t>
  </si>
  <si>
    <t>Áo phông nữ</t>
  </si>
  <si>
    <t>A000 (20)</t>
  </si>
  <si>
    <t>A000 (21)</t>
  </si>
  <si>
    <t>A000 (22)</t>
  </si>
  <si>
    <t>Áo nỉ có mũ nữ hình in</t>
  </si>
  <si>
    <t>A000 (23)</t>
  </si>
  <si>
    <t>Áo nỉ nữ hình in</t>
  </si>
  <si>
    <t>A000 (24)</t>
  </si>
  <si>
    <t>Áo khoác khaki unisex 100% cotton</t>
  </si>
  <si>
    <t>A000 (25)</t>
  </si>
  <si>
    <t>A000 (26)</t>
  </si>
  <si>
    <t>Chân váy nữ mini vạt lệch</t>
  </si>
  <si>
    <t>A000 (27)</t>
  </si>
  <si>
    <t>Quần jeans nữ slim fit cotton usa</t>
  </si>
  <si>
    <t>A000 (28)</t>
  </si>
  <si>
    <t>Áo khoác gió nữ</t>
  </si>
  <si>
    <t>A000 (29)</t>
  </si>
  <si>
    <t>Áo phông nữ hình in</t>
  </si>
  <si>
    <t>A000 (30)</t>
  </si>
  <si>
    <t>Váy liền nữ kẻ caro 100% cotton</t>
  </si>
  <si>
    <t>A000 (31)</t>
  </si>
  <si>
    <t>Bộ mặc nhà pyjama nữ 100% cotton</t>
  </si>
  <si>
    <t>A000 (32)</t>
  </si>
  <si>
    <t>Áo phông nữ hình in 100% cotton</t>
  </si>
  <si>
    <t>A000 (33)</t>
  </si>
  <si>
    <t>A000 (34)</t>
  </si>
  <si>
    <t>Quần jeans nữ cạp chun</t>
  </si>
  <si>
    <t>A000 (35)</t>
  </si>
  <si>
    <t>Quần legging nữ skinny giả denim</t>
  </si>
  <si>
    <t>A000 (36)</t>
  </si>
  <si>
    <t>Áo sơ mi nữ kẻ caro 100% cotton</t>
  </si>
  <si>
    <t>A000 (37)</t>
  </si>
  <si>
    <t>Set 3 đôi tất nữ đôi cổ ngắn</t>
  </si>
  <si>
    <t>A000 (38)</t>
  </si>
  <si>
    <t>Váy liền nữ dáng suông</t>
  </si>
  <si>
    <t>A000 (39)</t>
  </si>
  <si>
    <t>Áo nỉ có mũ nữ mickey go vietnam</t>
  </si>
  <si>
    <t>A000 (40)</t>
  </si>
  <si>
    <t>Váy liền nữ họa tiết hoa</t>
  </si>
  <si>
    <t>A000 (41)</t>
  </si>
  <si>
    <t>Tất nữ cổ trung phối màu</t>
  </si>
  <si>
    <t>A000 (42)</t>
  </si>
  <si>
    <t>Áo nỉ nữ hình in tay phồng</t>
  </si>
  <si>
    <t>A000 (43)</t>
  </si>
  <si>
    <t>Áo nỉ nữ trơn dáng regular</t>
  </si>
  <si>
    <t>A000 (44)</t>
  </si>
  <si>
    <t>Áo phông nữ dài tay slim fit</t>
  </si>
  <si>
    <t>A000 (45)</t>
  </si>
  <si>
    <t>Bộ mặc nhà nữ 100% cotton</t>
  </si>
  <si>
    <t>Tên hàng</t>
  </si>
  <si>
    <t>Slg</t>
  </si>
  <si>
    <t>Đơn giá</t>
  </si>
  <si>
    <t>Thành Tiền</t>
  </si>
  <si>
    <t>Hình sản phẩm</t>
  </si>
  <si>
    <t>Quy cách sản phẩm</t>
  </si>
  <si>
    <t>Thư mục chứa ảnh "JPG" phải đặt cùng thư mục với file Excel này!</t>
  </si>
  <si>
    <t>A000 (1)</t>
  </si>
  <si>
    <t>Ghi chú:</t>
  </si>
  <si>
    <t>– Đơn giá chưa bao gồm thuế VAT</t>
  </si>
  <si>
    <t>– Báo giá có hiệu lực trong vòng 14 ngày kể từ ngày ban hành.</t>
  </si>
  <si>
    <t>Mọi chi tiết vui lòng xin liên hệ:</t>
  </si>
  <si>
    <t>Mr ……………….. Di động………………. Email: ………………..</t>
  </si>
  <si>
    <t>Trân trọng kính chào!</t>
  </si>
  <si>
    <t>…….., ngày … tháng … năm …</t>
  </si>
  <si>
    <t>Ngày: 10/3/2022</t>
  </si>
  <si>
    <t>Kính gửi: Quý Khách hàng</t>
  </si>
  <si>
    <t>Lời đầu tiên, xin trân trọng cảm ơn quý khách hàng đã quan tâm đến các sản phẩm may mặc của chúng tôi, chúng tôi xin gửi đến quý khách hàng bảng báo giá với chi tiết như sau:</t>
  </si>
  <si>
    <t>Mã SP</t>
  </si>
  <si>
    <t>Tổng cộng</t>
  </si>
  <si>
    <t>SanPham</t>
  </si>
  <si>
    <t>TÌM KIẾN TÊN SẢN PHẨM</t>
  </si>
  <si>
    <t>80 pt;300 pt;120 pt</t>
  </si>
  <si>
    <t>Ghi chú: 2 Nút Xuất PDF báo giá và Chụp ảnh vùng Select có thể tạo bằng cách vào MyExcel /Lập báo giá / Thêm nút bấm …</t>
  </si>
  <si>
    <r>
      <t>Với</t>
    </r>
    <r>
      <rPr>
        <b/>
        <sz val="11"/>
        <color theme="1"/>
        <rFont val="Arial"/>
        <family val="2"/>
        <scheme val="minor"/>
      </rPr>
      <t xml:space="preserve"> khai báo |1|1</t>
    </r>
    <r>
      <rPr>
        <sz val="11"/>
        <color theme="1"/>
        <rFont val="Arial"/>
        <family val="2"/>
        <charset val="163"/>
        <scheme val="minor"/>
      </rPr>
      <t xml:space="preserve"> như ở nút "PDF báo giá" MyExcel sẽ hiểu bạn muốn xuất PDF từ trang 1 đến trang 1, giả sử muốn xuất 2 trang, bạn ấn chuột phải vào Nút, chọn EditText, sửa thành |1|2</t>
    </r>
  </si>
  <si>
    <t>B12:B17</t>
  </si>
  <si>
    <t xml:space="preserve">LẬP BÁO GIÁ BẰNG HÌNH ẢNH CÓ GỢI Ý NHẬP LIỆU </t>
  </si>
  <si>
    <t>Ảnh</t>
  </si>
  <si>
    <t>A000 (1).jpg</t>
  </si>
  <si>
    <t>A000 (2).jpg</t>
  </si>
  <si>
    <t>A000 (3).jpg</t>
  </si>
  <si>
    <t>A000 (4).jpg</t>
  </si>
  <si>
    <t>A000 (5).jpg</t>
  </si>
  <si>
    <t>A000 (6).jpg</t>
  </si>
  <si>
    <t>A000 (7).jpg</t>
  </si>
  <si>
    <t>A000 (8).jpg</t>
  </si>
  <si>
    <t>A000 (9).jpg</t>
  </si>
  <si>
    <t>A000 (10).jpg</t>
  </si>
  <si>
    <t>A000 (11).jpg</t>
  </si>
  <si>
    <t>A000 (12).jpg</t>
  </si>
  <si>
    <t>A000 (13).jpg</t>
  </si>
  <si>
    <t>A000 (14).jpg</t>
  </si>
  <si>
    <t>A000 (15).jpg</t>
  </si>
  <si>
    <t>A000 (16).jpg</t>
  </si>
  <si>
    <t>A000 (17).jpg</t>
  </si>
  <si>
    <t>A000 (18).jpg</t>
  </si>
  <si>
    <t>A000 (19).jpg</t>
  </si>
  <si>
    <t>A000 (20).jpg</t>
  </si>
  <si>
    <t>A000 (21).jpg</t>
  </si>
  <si>
    <t>A000 (22).jpg</t>
  </si>
  <si>
    <t>A000 (23).jpg</t>
  </si>
  <si>
    <t>A000 (24).jpg</t>
  </si>
  <si>
    <t>A000 (25).jpg</t>
  </si>
  <si>
    <t>A000 (26).jpg</t>
  </si>
  <si>
    <t>A000 (27).jpg</t>
  </si>
  <si>
    <t>A000 (28).jpg</t>
  </si>
  <si>
    <t>A000 (29).jpg</t>
  </si>
  <si>
    <t>A000 (30).jpg</t>
  </si>
  <si>
    <t>A000 (31).jpg</t>
  </si>
  <si>
    <t>A000 (32).jpg</t>
  </si>
  <si>
    <t>A000 (33).jpg</t>
  </si>
  <si>
    <t>A000 (34).jpg</t>
  </si>
  <si>
    <t>A000 (35).jpg</t>
  </si>
  <si>
    <t>A000 (36).jpg</t>
  </si>
  <si>
    <t>A000 (37).jpg</t>
  </si>
  <si>
    <t>A000 (38).jpg</t>
  </si>
  <si>
    <t>A000 (39).jpg</t>
  </si>
  <si>
    <t>A000 (40).jpg</t>
  </si>
  <si>
    <t>A000 (41).jpg</t>
  </si>
  <si>
    <t>A000 (42).jpg</t>
  </si>
  <si>
    <t>A000 (43).jpg</t>
  </si>
  <si>
    <t>A000 (44).jpg</t>
  </si>
  <si>
    <t>A000 (45).jpg</t>
  </si>
  <si>
    <t>MyExcel - Tăng tốc công việc trên Excel
SĐT: 0984.24.23.27
Website: www.myexcel.vn</t>
  </si>
  <si>
    <t>SanPham_C</t>
  </si>
  <si>
    <t>SanPham_D</t>
  </si>
  <si>
    <t>SanPham_E</t>
  </si>
  <si>
    <t>SanPham_F</t>
  </si>
  <si>
    <t>Quy cách sản phẩm A000 (1)</t>
  </si>
  <si>
    <t>Quy cách sản phẩm A000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</si>
</sst>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charset val="163"/>
      <scheme val="minor"/>
    </font>
    <font>
      <sz val="11"/>
      <name val="Arial"/>
      <family val="2"/>
      <scheme val="minor"/>
    </font>
    <font>
      <sz val="11"/>
      <color theme="1"/>
      <name val="Arial"/>
      <family val="2"/>
      <scheme val="minor"/>
    </font>
    <font>
      <b/>
      <sz val="11"/>
      <color theme="1"/>
      <name val="Arial"/>
      <family val="2"/>
      <scheme val="minor"/>
    </font>
    <font>
      <sz val="11"/>
      <color rgb="FF000000"/>
      <name val="Calibri"/>
      <family val="2"/>
    </font>
    <font>
      <b/>
      <sz val="12"/>
      <color rgb="FF000000"/>
      <name val="Times New Roman"/>
      <family val="1"/>
    </font>
    <font>
      <b/>
      <sz val="12"/>
      <name val="Times New Roman"/>
      <family val="1"/>
    </font>
    <font>
      <i/>
      <sz val="12"/>
      <name val="Times New Roman"/>
      <family val="1"/>
    </font>
    <font>
      <b/>
      <sz val="11"/>
      <name val="Times New Roman"/>
      <family val="1"/>
    </font>
    <font>
      <b/>
      <sz val="11"/>
      <color rgb="FFFF0000"/>
      <name val="Arial"/>
      <family val="2"/>
      <scheme val="minor"/>
    </font>
    <font>
      <b/>
      <sz val="11"/>
      <color rgb="FF000000"/>
      <name val="Arial"/>
      <family val="2"/>
      <scheme val="minor"/>
    </font>
    <font>
      <sz val="11"/>
      <color rgb="FF000000"/>
      <name val="Arial"/>
      <family val="2"/>
      <scheme val="minor"/>
    </font>
    <font>
      <i/>
      <sz val="11"/>
      <color rgb="FF000000"/>
      <name val="Arial"/>
      <family val="2"/>
      <scheme val="minor"/>
    </font>
    <font>
      <sz val="11"/>
      <color rgb="FFFF0000"/>
      <name val="Arial"/>
      <family val="2"/>
      <charset val="163"/>
      <scheme val="minor"/>
    </font>
    <font>
      <b/>
      <sz val="10"/>
      <color rgb="FF0000FF"/>
      <name val="Arial"/>
      <family val="2"/>
    </font>
    <font>
      <b/>
      <sz val="9"/>
      <color rgb="FF0000FF"/>
      <name val="Tahoma"/>
      <family val="2"/>
    </font>
    <font>
      <sz val="11"/>
      <color theme="0"/>
      <name val="Arial"/>
      <family val="2"/>
      <charset val="163"/>
      <scheme val="minor"/>
    </font>
    <font>
      <b/>
      <sz val="9"/>
      <color indexed="81"/>
      <name val="Tahoma"/>
      <family val="2"/>
    </font>
  </fonts>
  <fills count="7">
    <fill>
      <patternFill patternType="none"/>
    </fill>
    <fill>
      <patternFill patternType="gray125"/>
    </fill>
    <fill>
      <patternFill patternType="solid">
        <fgColor theme="4" tint="0.59999389629810485"/>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rgb="FFCCCCCC"/>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applyNumberFormat="0" applyFont="0" applyFill="0" applyBorder="0" applyProtection="0">
      <alignment horizontal="left" wrapText="1" indent="1"/>
    </xf>
    <xf numFmtId="0" fontId="4" fillId="0" borderId="0"/>
  </cellStyleXfs>
  <cellXfs count="37">
    <xf numFmtId="0" fontId="0" fillId="0" borderId="0" xfId="0"/>
    <xf numFmtId="3" fontId="0" fillId="0" borderId="0" xfId="0" applyNumberFormat="1"/>
    <xf numFmtId="0" fontId="0" fillId="0" borderId="1" xfId="0" applyBorder="1"/>
    <xf numFmtId="3" fontId="0" fillId="0" borderId="1" xfId="0" applyNumberFormat="1" applyBorder="1"/>
    <xf numFmtId="0" fontId="0" fillId="2" borderId="1" xfId="0" applyFill="1" applyBorder="1"/>
    <xf numFmtId="3" fontId="0" fillId="2" borderId="1" xfId="0" applyNumberFormat="1" applyFill="1" applyBorder="1"/>
    <xf numFmtId="0" fontId="2" fillId="0" borderId="0" xfId="0" applyFont="1"/>
    <xf numFmtId="0" fontId="9" fillId="0" borderId="0" xfId="0" applyFont="1" applyAlignment="1">
      <alignment horizontal="center" vertical="center"/>
    </xf>
    <xf numFmtId="3" fontId="9" fillId="0" borderId="0" xfId="0" applyNumberFormat="1" applyFont="1" applyAlignment="1">
      <alignment horizontal="center" vertical="center"/>
    </xf>
    <xf numFmtId="0" fontId="0" fillId="0" borderId="1" xfId="0" applyBorder="1" applyAlignment="1">
      <alignment vertical="center" wrapText="1"/>
    </xf>
    <xf numFmtId="0" fontId="3"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3" fontId="3" fillId="0" borderId="1" xfId="0" applyNumberFormat="1" applyFont="1" applyBorder="1" applyAlignment="1">
      <alignment vertical="center" wrapText="1"/>
    </xf>
    <xf numFmtId="0" fontId="3" fillId="0" borderId="1" xfId="0" applyFont="1" applyBorder="1" applyAlignment="1">
      <alignment vertical="center"/>
    </xf>
    <xf numFmtId="0" fontId="0" fillId="6" borderId="0" xfId="0" applyFill="1"/>
    <xf numFmtId="0" fontId="13" fillId="0" borderId="0" xfId="0" applyFont="1"/>
    <xf numFmtId="0" fontId="0" fillId="2" borderId="6" xfId="0" applyFill="1" applyBorder="1"/>
    <xf numFmtId="0" fontId="16" fillId="0" borderId="0" xfId="0" applyFont="1"/>
    <xf numFmtId="0" fontId="9" fillId="0" borderId="0" xfId="0" applyFont="1"/>
    <xf numFmtId="0" fontId="0" fillId="0" borderId="1" xfId="0" applyBorder="1" applyAlignment="1">
      <alignment horizontal="center" vertical="center" wrapText="1"/>
    </xf>
    <xf numFmtId="0" fontId="16" fillId="0" borderId="1" xfId="0" applyFont="1" applyBorder="1" applyAlignment="1">
      <alignment vertical="center" wrapText="1"/>
    </xf>
    <xf numFmtId="3" fontId="0" fillId="0" borderId="1" xfId="0" applyNumberFormat="1" applyBorder="1" applyAlignment="1">
      <alignment vertical="center" wrapText="1"/>
    </xf>
    <xf numFmtId="0" fontId="12" fillId="3" borderId="3" xfId="0" applyFont="1" applyFill="1" applyBorder="1" applyAlignment="1">
      <alignment horizontal="center" vertical="center" wrapText="1"/>
    </xf>
    <xf numFmtId="0" fontId="12" fillId="3" borderId="0" xfId="0" applyFont="1" applyFill="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7" fillId="0" borderId="2" xfId="2" applyFont="1" applyBorder="1" applyAlignment="1">
      <alignment horizontal="left" vertical="center" wrapText="1"/>
    </xf>
    <xf numFmtId="0" fontId="7" fillId="0" borderId="0" xfId="2" applyFont="1" applyAlignment="1">
      <alignment horizontal="left" vertical="center" wrapText="1"/>
    </xf>
    <xf numFmtId="0" fontId="6" fillId="4" borderId="2" xfId="2" applyFont="1" applyFill="1" applyBorder="1" applyAlignment="1">
      <alignment horizontal="center" vertical="center" wrapText="1"/>
    </xf>
    <xf numFmtId="0" fontId="6" fillId="4" borderId="0" xfId="2" applyFont="1" applyFill="1" applyAlignment="1">
      <alignment horizontal="center" vertical="center" wrapText="1"/>
    </xf>
    <xf numFmtId="0" fontId="6" fillId="0" borderId="2" xfId="2" applyFont="1" applyBorder="1" applyAlignment="1">
      <alignment horizontal="left" vertical="center"/>
    </xf>
    <xf numFmtId="0" fontId="6" fillId="0" borderId="0" xfId="2" applyFont="1" applyAlignment="1">
      <alignment horizontal="left" vertical="center"/>
    </xf>
    <xf numFmtId="0" fontId="5" fillId="0" borderId="0" xfId="2" applyFont="1" applyAlignment="1">
      <alignment horizontal="center" vertical="center"/>
    </xf>
    <xf numFmtId="0" fontId="8" fillId="0" borderId="0" xfId="2" applyFont="1" applyAlignment="1">
      <alignment horizontal="right" vertical="center" wrapText="1"/>
    </xf>
  </cellXfs>
  <cellStyles count="3">
    <cellStyle name="Heading 4 2" xfId="1" xr:uid="{00000000-0005-0000-0000-000000000000}"/>
    <cellStyle name="Normal" xfId="0" builtinId="0"/>
    <cellStyle name="Normal 6"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file:///C:\MyExcel\MiniTool\FileViDu\Nhap%20lieu%20nhanh\Goi%20y%20nhap%20lieu\JPG\A000%20(7).jpg" TargetMode="External"/><Relationship Id="rId1" Type="http://schemas.openxmlformats.org/officeDocument/2006/relationships/image" Target="file:///C:\MyExcel\MiniTool\FileViDu\Nhap%20lieu%20nhanh\Goi%20y%20nhap%20lieu\JPG\A000%20(1).jpg"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9</xdr:col>
          <xdr:colOff>68580</xdr:colOff>
          <xdr:row>8</xdr:row>
          <xdr:rowOff>22860</xdr:rowOff>
        </xdr:from>
        <xdr:to>
          <xdr:col>12</xdr:col>
          <xdr:colOff>144780</xdr:colOff>
          <xdr:row>8</xdr:row>
          <xdr:rowOff>403860</xdr:rowOff>
        </xdr:to>
        <xdr:sp macro="" textlink="">
          <xdr:nvSpPr>
            <xdr:cNvPr id="1026" name="Nutcvg"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PDF Bao Gia |1|1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9</xdr:col>
          <xdr:colOff>68580</xdr:colOff>
          <xdr:row>9</xdr:row>
          <xdr:rowOff>114300</xdr:rowOff>
        </xdr:from>
        <xdr:to>
          <xdr:col>12</xdr:col>
          <xdr:colOff>144780</xdr:colOff>
          <xdr:row>10</xdr:row>
          <xdr:rowOff>304800</xdr:rowOff>
        </xdr:to>
        <xdr:sp macro="" textlink="">
          <xdr:nvSpPr>
            <xdr:cNvPr id="1027" name="Nutthemfdk1112"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vi-VN" sz="900" b="1" i="0" u="none" strike="noStrike" baseline="0">
                  <a:solidFill>
                    <a:srgbClr val="0000FF"/>
                  </a:solidFill>
                  <a:latin typeface="Tahoma"/>
                  <a:ea typeface="Tahoma"/>
                  <a:cs typeface="Tahoma"/>
                </a:rPr>
                <a:t>Chụp ảnh vùng Select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165100</xdr:colOff>
          <xdr:row>14</xdr:row>
          <xdr:rowOff>0</xdr:rowOff>
        </xdr:to>
        <xdr:sp macro="" textlink="">
          <xdr:nvSpPr>
            <xdr:cNvPr id="1029" name="MyExcelBox1"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68580</xdr:colOff>
          <xdr:row>11</xdr:row>
          <xdr:rowOff>160020</xdr:rowOff>
        </xdr:from>
        <xdr:to>
          <xdr:col>12</xdr:col>
          <xdr:colOff>137160</xdr:colOff>
          <xdr:row>11</xdr:row>
          <xdr:rowOff>541020</xdr:rowOff>
        </xdr:to>
        <xdr:sp macro="" textlink="">
          <xdr:nvSpPr>
            <xdr:cNvPr id="1031" name="BTM6"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Bật / Tắt Nhập liệu</a:t>
              </a:r>
            </a:p>
          </xdr:txBody>
        </xdr:sp>
        <xdr:clientData fPrintsWithSheet="0"/>
      </xdr:twoCellAnchor>
    </mc:Choice>
    <mc:Fallback/>
  </mc:AlternateContent>
  <xdr:twoCellAnchor>
    <xdr:from>
      <xdr:col>7</xdr:col>
      <xdr:colOff>25400</xdr:colOff>
      <xdr:row>11</xdr:row>
      <xdr:rowOff>25400</xdr:rowOff>
    </xdr:from>
    <xdr:to>
      <xdr:col>7</xdr:col>
      <xdr:colOff>835660</xdr:colOff>
      <xdr:row>11</xdr:row>
      <xdr:rowOff>683260</xdr:rowOff>
    </xdr:to>
    <xdr:pic>
      <xdr:nvPicPr>
        <xdr:cNvPr id="13" name="$H$12">
          <a:extLst>
            <a:ext uri="{FF2B5EF4-FFF2-40B4-BE49-F238E27FC236}">
              <a16:creationId xmlns:a16="http://schemas.microsoft.com/office/drawing/2014/main" id="{E303C27C-1614-082F-0281-4F757D5A422C}"/>
            </a:ext>
          </a:extLst>
        </xdr:cNvPr>
        <xdr:cNvPicPr>
          <a:picLocks/>
        </xdr:cNvPicPr>
      </xdr:nvPicPr>
      <xdr:blipFill>
        <a:blip xmlns:r="http://schemas.openxmlformats.org/officeDocument/2006/relationships" r:link="rId1"/>
        <a:stretch>
          <a:fillRect/>
        </a:stretch>
      </xdr:blipFill>
      <xdr:spPr>
        <a:xfrm>
          <a:off x="5702300" y="2829560"/>
          <a:ext cx="810260" cy="657860"/>
        </a:xfrm>
        <a:prstGeom prst="rect">
          <a:avLst/>
        </a:prstGeom>
      </xdr:spPr>
    </xdr:pic>
    <xdr:clientData/>
  </xdr:twoCellAnchor>
  <xdr:twoCellAnchor>
    <xdr:from>
      <xdr:col>7</xdr:col>
      <xdr:colOff>25400</xdr:colOff>
      <xdr:row>12</xdr:row>
      <xdr:rowOff>25400</xdr:rowOff>
    </xdr:from>
    <xdr:to>
      <xdr:col>7</xdr:col>
      <xdr:colOff>835660</xdr:colOff>
      <xdr:row>12</xdr:row>
      <xdr:rowOff>683260</xdr:rowOff>
    </xdr:to>
    <xdr:pic>
      <xdr:nvPicPr>
        <xdr:cNvPr id="15" name="$H$13">
          <a:extLst>
            <a:ext uri="{FF2B5EF4-FFF2-40B4-BE49-F238E27FC236}">
              <a16:creationId xmlns:a16="http://schemas.microsoft.com/office/drawing/2014/main" id="{AC8D6F82-F3EE-BBA6-147A-823171C87D8C}"/>
            </a:ext>
          </a:extLst>
        </xdr:cNvPr>
        <xdr:cNvPicPr>
          <a:picLocks/>
        </xdr:cNvPicPr>
      </xdr:nvPicPr>
      <xdr:blipFill>
        <a:blip xmlns:r="http://schemas.openxmlformats.org/officeDocument/2006/relationships" r:link="rId2"/>
        <a:stretch>
          <a:fillRect/>
        </a:stretch>
      </xdr:blipFill>
      <xdr:spPr>
        <a:xfrm>
          <a:off x="5702300" y="3538220"/>
          <a:ext cx="810260" cy="6578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MyExcel\MyExcel.xlam" TargetMode="External"/><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ChupAnhVungSelectnu"/>
      <definedName name="l_i_i_i_l_1_l_1_1_1_1_l"/>
      <definedName name="Pic_Full"/>
      <definedName name="xuatbaogiarapdf"/>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vmlDrawing" Target="../drawings/vmlDrawing1.vml"/><Relationship Id="rId7" Type="http://schemas.openxmlformats.org/officeDocument/2006/relationships/ctrlProp" Target="../ctrlProps/ctrlProp2.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50"/>
  <sheetViews>
    <sheetView workbookViewId="0">
      <selection activeCell="J14" sqref="J14"/>
    </sheetView>
  </sheetViews>
  <sheetFormatPr defaultRowHeight="13.8" x14ac:dyDescent="0.25"/>
  <cols>
    <col min="1" max="1" width="5.69921875" customWidth="1"/>
    <col min="2" max="2" width="8.69921875" bestFit="1" customWidth="1"/>
    <col min="3" max="3" width="30.296875" bestFit="1" customWidth="1"/>
    <col min="4" max="4" width="8.3984375" style="1" bestFit="1" customWidth="1"/>
    <col min="5" max="5" width="25.3984375" bestFit="1" customWidth="1"/>
  </cols>
  <sheetData>
    <row r="1" spans="1:6" x14ac:dyDescent="0.25">
      <c r="A1" t="s">
        <v>93</v>
      </c>
    </row>
    <row r="2" spans="1:6" ht="18.600000000000001" customHeight="1" x14ac:dyDescent="0.25">
      <c r="B2" s="7">
        <v>1</v>
      </c>
      <c r="C2" s="7">
        <v>2</v>
      </c>
      <c r="D2" s="8">
        <v>3</v>
      </c>
      <c r="E2" s="7">
        <v>4</v>
      </c>
    </row>
    <row r="3" spans="1:6" x14ac:dyDescent="0.25">
      <c r="A3" s="4" t="s">
        <v>0</v>
      </c>
      <c r="B3" s="4" t="s">
        <v>1</v>
      </c>
      <c r="C3" s="4" t="s">
        <v>2</v>
      </c>
      <c r="D3" s="5" t="s">
        <v>3</v>
      </c>
      <c r="E3" s="4" t="s">
        <v>92</v>
      </c>
      <c r="F3" s="17" t="s">
        <v>114</v>
      </c>
    </row>
    <row r="4" spans="1:6" ht="18" customHeight="1" x14ac:dyDescent="0.25">
      <c r="A4" s="2">
        <v>1</v>
      </c>
      <c r="B4" s="2" t="s">
        <v>94</v>
      </c>
      <c r="C4" s="2" t="s">
        <v>4</v>
      </c>
      <c r="D4" s="3">
        <v>449000</v>
      </c>
      <c r="E4" s="2" t="str">
        <f>"Quy cách sản phẩm " &amp;B4</f>
        <v>Quy cách sản phẩm A000 (1)</v>
      </c>
      <c r="F4" s="2" t="s">
        <v>115</v>
      </c>
    </row>
    <row r="5" spans="1:6" ht="18" customHeight="1" x14ac:dyDescent="0.25">
      <c r="A5" s="2">
        <v>2</v>
      </c>
      <c r="B5" s="2" t="s">
        <v>5</v>
      </c>
      <c r="C5" s="2" t="s">
        <v>6</v>
      </c>
      <c r="D5" s="3">
        <v>399000</v>
      </c>
      <c r="E5" s="2" t="str">
        <f t="shared" ref="E5:E48" si="0">"Quy cách sản phẩm " &amp;B5</f>
        <v>Quy cách sản phẩm A000 (2)</v>
      </c>
      <c r="F5" s="2" t="s">
        <v>116</v>
      </c>
    </row>
    <row r="6" spans="1:6" ht="18" customHeight="1" x14ac:dyDescent="0.25">
      <c r="A6" s="2">
        <v>3</v>
      </c>
      <c r="B6" s="2" t="s">
        <v>7</v>
      </c>
      <c r="C6" s="2" t="s">
        <v>8</v>
      </c>
      <c r="D6" s="3">
        <v>349000</v>
      </c>
      <c r="E6" s="2" t="str">
        <f t="shared" si="0"/>
        <v>Quy cách sản phẩm A000 (3)</v>
      </c>
      <c r="F6" s="2" t="s">
        <v>117</v>
      </c>
    </row>
    <row r="7" spans="1:6" ht="18" customHeight="1" x14ac:dyDescent="0.25">
      <c r="A7" s="2">
        <v>4</v>
      </c>
      <c r="B7" s="2" t="s">
        <v>9</v>
      </c>
      <c r="C7" s="2" t="s">
        <v>10</v>
      </c>
      <c r="D7" s="3">
        <v>299000</v>
      </c>
      <c r="E7" s="2" t="str">
        <f t="shared" si="0"/>
        <v>Quy cách sản phẩm A000 (4)</v>
      </c>
      <c r="F7" s="2" t="s">
        <v>118</v>
      </c>
    </row>
    <row r="8" spans="1:6" ht="18" customHeight="1" x14ac:dyDescent="0.25">
      <c r="A8" s="2">
        <v>5</v>
      </c>
      <c r="B8" s="2" t="s">
        <v>11</v>
      </c>
      <c r="C8" s="2" t="s">
        <v>12</v>
      </c>
      <c r="D8" s="3">
        <v>249000</v>
      </c>
      <c r="E8" s="2" t="str">
        <f t="shared" si="0"/>
        <v>Quy cách sản phẩm A000 (5)</v>
      </c>
      <c r="F8" s="2" t="s">
        <v>119</v>
      </c>
    </row>
    <row r="9" spans="1:6" ht="18" customHeight="1" x14ac:dyDescent="0.25">
      <c r="A9" s="2">
        <v>6</v>
      </c>
      <c r="B9" s="2" t="s">
        <v>13</v>
      </c>
      <c r="C9" s="2" t="s">
        <v>14</v>
      </c>
      <c r="D9" s="3">
        <v>199000</v>
      </c>
      <c r="E9" s="2" t="str">
        <f t="shared" si="0"/>
        <v>Quy cách sản phẩm A000 (6)</v>
      </c>
      <c r="F9" s="2" t="s">
        <v>120</v>
      </c>
    </row>
    <row r="10" spans="1:6" ht="18" customHeight="1" x14ac:dyDescent="0.25">
      <c r="A10" s="2">
        <v>7</v>
      </c>
      <c r="B10" s="2" t="s">
        <v>15</v>
      </c>
      <c r="C10" s="2" t="s">
        <v>16</v>
      </c>
      <c r="D10" s="3">
        <v>149000</v>
      </c>
      <c r="E10" s="2" t="str">
        <f t="shared" si="0"/>
        <v>Quy cách sản phẩm A000 (7)</v>
      </c>
      <c r="F10" s="2" t="s">
        <v>121</v>
      </c>
    </row>
    <row r="11" spans="1:6" ht="18" customHeight="1" x14ac:dyDescent="0.25">
      <c r="A11" s="2">
        <v>8</v>
      </c>
      <c r="B11" s="2" t="s">
        <v>17</v>
      </c>
      <c r="C11" s="2" t="s">
        <v>16</v>
      </c>
      <c r="D11" s="3">
        <v>99000</v>
      </c>
      <c r="E11" s="2" t="str">
        <f t="shared" si="0"/>
        <v>Quy cách sản phẩm A000 (8)</v>
      </c>
      <c r="F11" s="2" t="s">
        <v>122</v>
      </c>
    </row>
    <row r="12" spans="1:6" ht="18" customHeight="1" x14ac:dyDescent="0.25">
      <c r="A12" s="2">
        <v>9</v>
      </c>
      <c r="B12" s="2" t="s">
        <v>18</v>
      </c>
      <c r="C12" s="2" t="s">
        <v>19</v>
      </c>
      <c r="D12" s="3">
        <v>49000</v>
      </c>
      <c r="E12" s="2" t="str">
        <f t="shared" si="0"/>
        <v>Quy cách sản phẩm A000 (9)</v>
      </c>
      <c r="F12" s="2" t="s">
        <v>123</v>
      </c>
    </row>
    <row r="13" spans="1:6" ht="18" customHeight="1" x14ac:dyDescent="0.25">
      <c r="A13" s="2">
        <v>10</v>
      </c>
      <c r="B13" s="2" t="s">
        <v>20</v>
      </c>
      <c r="C13" s="2" t="s">
        <v>21</v>
      </c>
      <c r="D13" s="3">
        <v>799000</v>
      </c>
      <c r="E13" s="2" t="str">
        <f t="shared" si="0"/>
        <v>Quy cách sản phẩm A000 (10)</v>
      </c>
      <c r="F13" s="2" t="s">
        <v>124</v>
      </c>
    </row>
    <row r="14" spans="1:6" ht="18" customHeight="1" x14ac:dyDescent="0.25">
      <c r="A14" s="2">
        <v>11</v>
      </c>
      <c r="B14" s="2" t="s">
        <v>22</v>
      </c>
      <c r="C14" s="2" t="s">
        <v>12</v>
      </c>
      <c r="D14" s="3">
        <v>599000</v>
      </c>
      <c r="E14" s="2" t="str">
        <f t="shared" si="0"/>
        <v>Quy cách sản phẩm A000 (11)</v>
      </c>
      <c r="F14" s="2" t="s">
        <v>125</v>
      </c>
    </row>
    <row r="15" spans="1:6" ht="18" customHeight="1" x14ac:dyDescent="0.25">
      <c r="A15" s="2">
        <v>12</v>
      </c>
      <c r="B15" s="2" t="s">
        <v>23</v>
      </c>
      <c r="C15" s="2" t="s">
        <v>24</v>
      </c>
      <c r="D15" s="3">
        <v>399000</v>
      </c>
      <c r="E15" s="2" t="str">
        <f t="shared" si="0"/>
        <v>Quy cách sản phẩm A000 (12)</v>
      </c>
      <c r="F15" s="2" t="s">
        <v>126</v>
      </c>
    </row>
    <row r="16" spans="1:6" ht="18" customHeight="1" x14ac:dyDescent="0.25">
      <c r="A16" s="2">
        <v>13</v>
      </c>
      <c r="B16" s="2" t="s">
        <v>25</v>
      </c>
      <c r="C16" s="2" t="s">
        <v>26</v>
      </c>
      <c r="D16" s="3">
        <v>199000</v>
      </c>
      <c r="E16" s="2" t="str">
        <f t="shared" si="0"/>
        <v>Quy cách sản phẩm A000 (13)</v>
      </c>
      <c r="F16" s="2" t="s">
        <v>127</v>
      </c>
    </row>
    <row r="17" spans="1:6" ht="18" customHeight="1" x14ac:dyDescent="0.25">
      <c r="A17" s="2">
        <v>14</v>
      </c>
      <c r="B17" s="2" t="s">
        <v>27</v>
      </c>
      <c r="C17" s="2" t="s">
        <v>28</v>
      </c>
      <c r="D17" s="3">
        <v>199000</v>
      </c>
      <c r="E17" s="2" t="str">
        <f t="shared" si="0"/>
        <v>Quy cách sản phẩm A000 (14)</v>
      </c>
      <c r="F17" s="2" t="s">
        <v>128</v>
      </c>
    </row>
    <row r="18" spans="1:6" ht="18" customHeight="1" x14ac:dyDescent="0.25">
      <c r="A18" s="2">
        <v>15</v>
      </c>
      <c r="B18" s="2" t="s">
        <v>29</v>
      </c>
      <c r="C18" s="2" t="s">
        <v>30</v>
      </c>
      <c r="D18" s="3">
        <v>349000</v>
      </c>
      <c r="E18" s="2" t="str">
        <f t="shared" si="0"/>
        <v>Quy cách sản phẩm A000 (15)</v>
      </c>
      <c r="F18" s="2" t="s">
        <v>129</v>
      </c>
    </row>
    <row r="19" spans="1:6" ht="18" customHeight="1" x14ac:dyDescent="0.25">
      <c r="A19" s="2">
        <v>16</v>
      </c>
      <c r="B19" s="2" t="s">
        <v>31</v>
      </c>
      <c r="C19" s="2" t="s">
        <v>32</v>
      </c>
      <c r="D19" s="3">
        <v>499000</v>
      </c>
      <c r="E19" s="2" t="str">
        <f t="shared" si="0"/>
        <v>Quy cách sản phẩm A000 (16)</v>
      </c>
      <c r="F19" s="2" t="s">
        <v>130</v>
      </c>
    </row>
    <row r="20" spans="1:6" ht="18" customHeight="1" x14ac:dyDescent="0.25">
      <c r="A20" s="2">
        <v>17</v>
      </c>
      <c r="B20" s="2" t="s">
        <v>33</v>
      </c>
      <c r="C20" s="2" t="s">
        <v>34</v>
      </c>
      <c r="D20" s="3">
        <v>649000</v>
      </c>
      <c r="E20" s="2" t="str">
        <f t="shared" si="0"/>
        <v>Quy cách sản phẩm A000 (17)</v>
      </c>
      <c r="F20" s="2" t="s">
        <v>131</v>
      </c>
    </row>
    <row r="21" spans="1:6" ht="18" customHeight="1" x14ac:dyDescent="0.25">
      <c r="A21" s="2">
        <v>18</v>
      </c>
      <c r="B21" s="2" t="s">
        <v>35</v>
      </c>
      <c r="C21" s="2" t="s">
        <v>36</v>
      </c>
      <c r="D21" s="3">
        <v>799000</v>
      </c>
      <c r="E21" s="2" t="str">
        <f t="shared" si="0"/>
        <v>Quy cách sản phẩm A000 (18)</v>
      </c>
      <c r="F21" s="2" t="s">
        <v>132</v>
      </c>
    </row>
    <row r="22" spans="1:6" ht="18" customHeight="1" x14ac:dyDescent="0.25">
      <c r="A22" s="2">
        <v>19</v>
      </c>
      <c r="B22" s="2" t="s">
        <v>37</v>
      </c>
      <c r="C22" s="2" t="s">
        <v>38</v>
      </c>
      <c r="D22" s="3">
        <v>949000</v>
      </c>
      <c r="E22" s="2" t="str">
        <f t="shared" si="0"/>
        <v>Quy cách sản phẩm A000 (19)</v>
      </c>
      <c r="F22" s="2" t="s">
        <v>133</v>
      </c>
    </row>
    <row r="23" spans="1:6" ht="18" customHeight="1" x14ac:dyDescent="0.25">
      <c r="A23" s="2">
        <v>20</v>
      </c>
      <c r="B23" s="2" t="s">
        <v>39</v>
      </c>
      <c r="C23" s="2" t="s">
        <v>36</v>
      </c>
      <c r="D23" s="3">
        <v>399000</v>
      </c>
      <c r="E23" s="2" t="str">
        <f t="shared" si="0"/>
        <v>Quy cách sản phẩm A000 (20)</v>
      </c>
      <c r="F23" s="2" t="s">
        <v>134</v>
      </c>
    </row>
    <row r="24" spans="1:6" ht="18" customHeight="1" x14ac:dyDescent="0.25">
      <c r="A24" s="2">
        <v>21</v>
      </c>
      <c r="B24" s="2" t="s">
        <v>40</v>
      </c>
      <c r="C24" s="2" t="s">
        <v>38</v>
      </c>
      <c r="D24" s="3">
        <v>349000</v>
      </c>
      <c r="E24" s="2" t="str">
        <f t="shared" si="0"/>
        <v>Quy cách sản phẩm A000 (21)</v>
      </c>
      <c r="F24" s="2" t="s">
        <v>135</v>
      </c>
    </row>
    <row r="25" spans="1:6" ht="18" customHeight="1" x14ac:dyDescent="0.25">
      <c r="A25" s="2">
        <v>22</v>
      </c>
      <c r="B25" s="2" t="s">
        <v>41</v>
      </c>
      <c r="C25" s="2" t="s">
        <v>42</v>
      </c>
      <c r="D25" s="3">
        <v>399000</v>
      </c>
      <c r="E25" s="2" t="str">
        <f t="shared" si="0"/>
        <v>Quy cách sản phẩm A000 (22)</v>
      </c>
      <c r="F25" s="2" t="s">
        <v>136</v>
      </c>
    </row>
    <row r="26" spans="1:6" ht="18" customHeight="1" x14ac:dyDescent="0.25">
      <c r="A26" s="2">
        <v>23</v>
      </c>
      <c r="B26" s="2" t="s">
        <v>43</v>
      </c>
      <c r="C26" s="2" t="s">
        <v>44</v>
      </c>
      <c r="D26" s="3">
        <v>349000</v>
      </c>
      <c r="E26" s="2" t="str">
        <f t="shared" si="0"/>
        <v>Quy cách sản phẩm A000 (23)</v>
      </c>
      <c r="F26" s="2" t="s">
        <v>137</v>
      </c>
    </row>
    <row r="27" spans="1:6" ht="18" customHeight="1" x14ac:dyDescent="0.25">
      <c r="A27" s="2">
        <v>24</v>
      </c>
      <c r="B27" s="2" t="s">
        <v>45</v>
      </c>
      <c r="C27" s="2" t="s">
        <v>46</v>
      </c>
      <c r="D27" s="3">
        <v>699000</v>
      </c>
      <c r="E27" s="2" t="str">
        <f t="shared" si="0"/>
        <v>Quy cách sản phẩm A000 (24)</v>
      </c>
      <c r="F27" s="2" t="s">
        <v>138</v>
      </c>
    </row>
    <row r="28" spans="1:6" ht="18" customHeight="1" x14ac:dyDescent="0.25">
      <c r="A28" s="2">
        <v>25</v>
      </c>
      <c r="B28" s="2" t="s">
        <v>47</v>
      </c>
      <c r="C28" s="2" t="s">
        <v>26</v>
      </c>
      <c r="D28" s="3">
        <v>449000</v>
      </c>
      <c r="E28" s="2" t="str">
        <f t="shared" si="0"/>
        <v>Quy cách sản phẩm A000 (25)</v>
      </c>
      <c r="F28" s="2" t="s">
        <v>139</v>
      </c>
    </row>
    <row r="29" spans="1:6" ht="18" customHeight="1" x14ac:dyDescent="0.25">
      <c r="A29" s="2">
        <v>26</v>
      </c>
      <c r="B29" s="2" t="s">
        <v>48</v>
      </c>
      <c r="C29" s="2" t="s">
        <v>49</v>
      </c>
      <c r="D29" s="3">
        <v>349000</v>
      </c>
      <c r="E29" s="2" t="str">
        <f t="shared" si="0"/>
        <v>Quy cách sản phẩm A000 (26)</v>
      </c>
      <c r="F29" s="2" t="s">
        <v>140</v>
      </c>
    </row>
    <row r="30" spans="1:6" ht="18" customHeight="1" x14ac:dyDescent="0.25">
      <c r="A30" s="2">
        <v>27</v>
      </c>
      <c r="B30" s="2" t="s">
        <v>50</v>
      </c>
      <c r="C30" s="2" t="s">
        <v>51</v>
      </c>
      <c r="D30" s="3">
        <v>499000</v>
      </c>
      <c r="E30" s="2" t="str">
        <f t="shared" si="0"/>
        <v>Quy cách sản phẩm A000 (27)</v>
      </c>
      <c r="F30" s="2" t="s">
        <v>141</v>
      </c>
    </row>
    <row r="31" spans="1:6" ht="18" customHeight="1" x14ac:dyDescent="0.25">
      <c r="A31" s="2">
        <v>28</v>
      </c>
      <c r="B31" s="2" t="s">
        <v>52</v>
      </c>
      <c r="C31" s="2" t="s">
        <v>53</v>
      </c>
      <c r="D31" s="3">
        <v>599000</v>
      </c>
      <c r="E31" s="2" t="str">
        <f t="shared" si="0"/>
        <v>Quy cách sản phẩm A000 (28)</v>
      </c>
      <c r="F31" s="2" t="s">
        <v>142</v>
      </c>
    </row>
    <row r="32" spans="1:6" ht="18" customHeight="1" x14ac:dyDescent="0.25">
      <c r="A32" s="2">
        <v>29</v>
      </c>
      <c r="B32" s="2" t="s">
        <v>54</v>
      </c>
      <c r="C32" s="2" t="s">
        <v>55</v>
      </c>
      <c r="D32" s="3">
        <v>249000</v>
      </c>
      <c r="E32" s="2" t="str">
        <f t="shared" si="0"/>
        <v>Quy cách sản phẩm A000 (29)</v>
      </c>
      <c r="F32" s="2" t="s">
        <v>143</v>
      </c>
    </row>
    <row r="33" spans="1:6" ht="18" customHeight="1" x14ac:dyDescent="0.25">
      <c r="A33" s="2">
        <v>30</v>
      </c>
      <c r="B33" s="2" t="s">
        <v>56</v>
      </c>
      <c r="C33" s="2" t="s">
        <v>57</v>
      </c>
      <c r="D33" s="3">
        <v>499000</v>
      </c>
      <c r="E33" s="2" t="str">
        <f t="shared" si="0"/>
        <v>Quy cách sản phẩm A000 (30)</v>
      </c>
      <c r="F33" s="2" t="s">
        <v>144</v>
      </c>
    </row>
    <row r="34" spans="1:6" ht="18" customHeight="1" x14ac:dyDescent="0.25">
      <c r="A34" s="2">
        <v>31</v>
      </c>
      <c r="B34" s="2" t="s">
        <v>58</v>
      </c>
      <c r="C34" s="2" t="s">
        <v>59</v>
      </c>
      <c r="D34" s="3">
        <v>549000</v>
      </c>
      <c r="E34" s="2" t="str">
        <f t="shared" si="0"/>
        <v>Quy cách sản phẩm A000 (31)</v>
      </c>
      <c r="F34" s="2" t="s">
        <v>145</v>
      </c>
    </row>
    <row r="35" spans="1:6" ht="18" customHeight="1" x14ac:dyDescent="0.25">
      <c r="A35" s="2">
        <v>32</v>
      </c>
      <c r="B35" s="2" t="s">
        <v>60</v>
      </c>
      <c r="C35" s="2" t="s">
        <v>61</v>
      </c>
      <c r="D35" s="3">
        <v>249000</v>
      </c>
      <c r="E35" s="2" t="str">
        <f t="shared" si="0"/>
        <v>Quy cách sản phẩm A000 (32)</v>
      </c>
      <c r="F35" s="2" t="s">
        <v>146</v>
      </c>
    </row>
    <row r="36" spans="1:6" ht="18" customHeight="1" x14ac:dyDescent="0.25">
      <c r="A36" s="2">
        <v>33</v>
      </c>
      <c r="B36" s="2" t="s">
        <v>62</v>
      </c>
      <c r="C36" s="2" t="s">
        <v>51</v>
      </c>
      <c r="D36" s="3">
        <v>499000</v>
      </c>
      <c r="E36" s="2" t="str">
        <f t="shared" si="0"/>
        <v>Quy cách sản phẩm A000 (33)</v>
      </c>
      <c r="F36" s="2" t="s">
        <v>147</v>
      </c>
    </row>
    <row r="37" spans="1:6" ht="18" customHeight="1" x14ac:dyDescent="0.25">
      <c r="A37" s="2">
        <v>34</v>
      </c>
      <c r="B37" s="2" t="s">
        <v>63</v>
      </c>
      <c r="C37" s="2" t="s">
        <v>64</v>
      </c>
      <c r="D37" s="3">
        <v>499000</v>
      </c>
      <c r="E37" s="2" t="str">
        <f t="shared" si="0"/>
        <v>Quy cách sản phẩm A000 (34)</v>
      </c>
      <c r="F37" s="2" t="s">
        <v>148</v>
      </c>
    </row>
    <row r="38" spans="1:6" ht="18" customHeight="1" x14ac:dyDescent="0.25">
      <c r="A38" s="2">
        <v>35</v>
      </c>
      <c r="B38" s="2" t="s">
        <v>65</v>
      </c>
      <c r="C38" s="2" t="s">
        <v>66</v>
      </c>
      <c r="D38" s="3">
        <v>299000</v>
      </c>
      <c r="E38" s="2" t="str">
        <f t="shared" si="0"/>
        <v>Quy cách sản phẩm A000 (35)</v>
      </c>
      <c r="F38" s="2" t="s">
        <v>149</v>
      </c>
    </row>
    <row r="39" spans="1:6" ht="18" customHeight="1" x14ac:dyDescent="0.25">
      <c r="A39" s="2">
        <v>36</v>
      </c>
      <c r="B39" s="2" t="s">
        <v>67</v>
      </c>
      <c r="C39" s="2" t="s">
        <v>68</v>
      </c>
      <c r="D39" s="3">
        <v>399000</v>
      </c>
      <c r="E39" s="2" t="str">
        <f t="shared" si="0"/>
        <v>Quy cách sản phẩm A000 (36)</v>
      </c>
      <c r="F39" s="2" t="s">
        <v>150</v>
      </c>
    </row>
    <row r="40" spans="1:6" ht="18" customHeight="1" x14ac:dyDescent="0.25">
      <c r="A40" s="2">
        <v>37</v>
      </c>
      <c r="B40" s="2" t="s">
        <v>69</v>
      </c>
      <c r="C40" s="2" t="s">
        <v>70</v>
      </c>
      <c r="D40" s="3">
        <v>149000</v>
      </c>
      <c r="E40" s="2" t="str">
        <f t="shared" si="0"/>
        <v>Quy cách sản phẩm A000 (37)</v>
      </c>
      <c r="F40" s="2" t="s">
        <v>151</v>
      </c>
    </row>
    <row r="41" spans="1:6" ht="18" customHeight="1" x14ac:dyDescent="0.25">
      <c r="A41" s="2">
        <v>38</v>
      </c>
      <c r="B41" s="2" t="s">
        <v>71</v>
      </c>
      <c r="C41" s="2" t="s">
        <v>72</v>
      </c>
      <c r="D41" s="3">
        <v>699000</v>
      </c>
      <c r="E41" s="2" t="str">
        <f t="shared" si="0"/>
        <v>Quy cách sản phẩm A000 (38)</v>
      </c>
      <c r="F41" s="2" t="s">
        <v>152</v>
      </c>
    </row>
    <row r="42" spans="1:6" ht="18" customHeight="1" x14ac:dyDescent="0.25">
      <c r="A42" s="2">
        <v>39</v>
      </c>
      <c r="B42" s="2" t="s">
        <v>73</v>
      </c>
      <c r="C42" s="2" t="s">
        <v>74</v>
      </c>
      <c r="D42" s="3">
        <v>499000</v>
      </c>
      <c r="E42" s="2" t="str">
        <f t="shared" si="0"/>
        <v>Quy cách sản phẩm A000 (39)</v>
      </c>
      <c r="F42" s="2" t="s">
        <v>153</v>
      </c>
    </row>
    <row r="43" spans="1:6" ht="18" customHeight="1" x14ac:dyDescent="0.25">
      <c r="A43" s="2">
        <v>40</v>
      </c>
      <c r="B43" s="2" t="s">
        <v>75</v>
      </c>
      <c r="C43" s="2" t="s">
        <v>76</v>
      </c>
      <c r="D43" s="3">
        <v>499000</v>
      </c>
      <c r="E43" s="2" t="str">
        <f t="shared" si="0"/>
        <v>Quy cách sản phẩm A000 (40)</v>
      </c>
      <c r="F43" s="2" t="s">
        <v>154</v>
      </c>
    </row>
    <row r="44" spans="1:6" ht="18" customHeight="1" x14ac:dyDescent="0.25">
      <c r="A44" s="2">
        <v>41</v>
      </c>
      <c r="B44" s="2" t="s">
        <v>77</v>
      </c>
      <c r="C44" s="2" t="s">
        <v>78</v>
      </c>
      <c r="D44" s="3">
        <v>49000</v>
      </c>
      <c r="E44" s="2" t="str">
        <f t="shared" si="0"/>
        <v>Quy cách sản phẩm A000 (41)</v>
      </c>
      <c r="F44" s="2" t="s">
        <v>155</v>
      </c>
    </row>
    <row r="45" spans="1:6" ht="18" customHeight="1" x14ac:dyDescent="0.25">
      <c r="A45" s="2">
        <v>42</v>
      </c>
      <c r="B45" s="2" t="s">
        <v>79</v>
      </c>
      <c r="C45" s="2" t="s">
        <v>80</v>
      </c>
      <c r="D45" s="3">
        <v>349000</v>
      </c>
      <c r="E45" s="2" t="str">
        <f t="shared" si="0"/>
        <v>Quy cách sản phẩm A000 (42)</v>
      </c>
      <c r="F45" s="2" t="s">
        <v>156</v>
      </c>
    </row>
    <row r="46" spans="1:6" ht="18" customHeight="1" x14ac:dyDescent="0.25">
      <c r="A46" s="2">
        <v>43</v>
      </c>
      <c r="B46" s="2" t="s">
        <v>81</v>
      </c>
      <c r="C46" s="2" t="s">
        <v>82</v>
      </c>
      <c r="D46" s="3">
        <v>249000</v>
      </c>
      <c r="E46" s="2" t="str">
        <f t="shared" si="0"/>
        <v>Quy cách sản phẩm A000 (43)</v>
      </c>
      <c r="F46" s="2" t="s">
        <v>157</v>
      </c>
    </row>
    <row r="47" spans="1:6" ht="18" customHeight="1" x14ac:dyDescent="0.25">
      <c r="A47" s="2">
        <v>44</v>
      </c>
      <c r="B47" s="2" t="s">
        <v>83</v>
      </c>
      <c r="C47" s="2" t="s">
        <v>84</v>
      </c>
      <c r="D47" s="3">
        <v>299000</v>
      </c>
      <c r="E47" s="2" t="str">
        <f t="shared" si="0"/>
        <v>Quy cách sản phẩm A000 (44)</v>
      </c>
      <c r="F47" s="2" t="s">
        <v>158</v>
      </c>
    </row>
    <row r="48" spans="1:6" ht="18" customHeight="1" x14ac:dyDescent="0.25">
      <c r="A48" s="2">
        <v>45</v>
      </c>
      <c r="B48" s="2" t="s">
        <v>85</v>
      </c>
      <c r="C48" s="2" t="s">
        <v>86</v>
      </c>
      <c r="D48" s="3">
        <v>349000</v>
      </c>
      <c r="E48" s="2" t="str">
        <f t="shared" si="0"/>
        <v>Quy cách sản phẩm A000 (45)</v>
      </c>
      <c r="F48" s="2" t="s">
        <v>159</v>
      </c>
    </row>
    <row r="49" spans="1:6" ht="18" customHeight="1" x14ac:dyDescent="0.25">
      <c r="A49" s="2"/>
      <c r="B49" s="2"/>
      <c r="C49" s="2"/>
      <c r="D49" s="3"/>
      <c r="E49" s="2"/>
      <c r="F49" s="2"/>
    </row>
    <row r="50" spans="1:6" ht="18" customHeight="1" x14ac:dyDescent="0.25">
      <c r="A50" s="4"/>
      <c r="B50" s="4"/>
      <c r="C50" s="4"/>
      <c r="D50" s="5"/>
      <c r="E50" s="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5"/>
  <sheetViews>
    <sheetView workbookViewId="0"/>
  </sheetViews>
  <sheetFormatPr defaultRowHeight="13.8" x14ac:dyDescent="0.25"/>
  <sheetData>
    <row r="1" spans="1:1" x14ac:dyDescent="0.25">
      <c r="A1" t="s">
        <v>107</v>
      </c>
    </row>
    <row r="2" spans="1:1" x14ac:dyDescent="0.25">
      <c r="A2">
        <f>COUNT(SanPham!B3:D50)</f>
        <v>45</v>
      </c>
    </row>
    <row r="3" spans="1:1" x14ac:dyDescent="0.25">
      <c r="A3" t="s">
        <v>108</v>
      </c>
    </row>
    <row r="4" spans="1:1" x14ac:dyDescent="0.25">
      <c r="A4" t="s">
        <v>109</v>
      </c>
    </row>
    <row r="5" spans="1:1" x14ac:dyDescent="0.25">
      <c r="A5">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28"/>
  <sheetViews>
    <sheetView showZeros="0" tabSelected="1" workbookViewId="0">
      <selection activeCell="E14" sqref="E14"/>
    </sheetView>
  </sheetViews>
  <sheetFormatPr defaultRowHeight="13.8" x14ac:dyDescent="0.25"/>
  <cols>
    <col min="1" max="1" width="5.8984375" customWidth="1"/>
    <col min="2" max="2" width="10.3984375" customWidth="1"/>
    <col min="3" max="3" width="16.8984375" customWidth="1"/>
    <col min="4" max="4" width="16.09765625" customWidth="1"/>
    <col min="5" max="5" width="4.8984375" customWidth="1"/>
    <col min="6" max="6" width="8.3984375" customWidth="1"/>
    <col min="7" max="7" width="11.8984375" customWidth="1"/>
    <col min="8" max="8" width="11.296875" customWidth="1"/>
    <col min="10" max="17" width="9.09765625"/>
  </cols>
  <sheetData>
    <row r="1" spans="1:14" x14ac:dyDescent="0.25">
      <c r="A1" t="s">
        <v>112</v>
      </c>
      <c r="B1" s="15">
        <f>COUNT(SanPham!B3:W50)</f>
        <v>45</v>
      </c>
      <c r="C1" t="s">
        <v>161</v>
      </c>
      <c r="D1" t="s">
        <v>163</v>
      </c>
      <c r="F1" t="s">
        <v>162</v>
      </c>
      <c r="G1" t="e">
        <f>F1*E1</f>
        <v>#VALUE!</v>
      </c>
      <c r="H1" t="s">
        <v>164</v>
      </c>
    </row>
    <row r="2" spans="1:14" x14ac:dyDescent="0.25">
      <c r="C2" s="18" t="str">
        <f>IF(TYPE(VLOOKUP(B2,SanPham!$B$4:$F$50,2,0))=16,"",VLOOKUP(B2,SanPham!$B$4:$F$50,2,0))</f>
        <v/>
      </c>
      <c r="D2" s="18" t="str">
        <f>IF(TYPE(VLOOKUP(B2,SanPham!$B$4:$F$50,4,0))=16,"",VLOOKUP(B2,SanPham!$B$4:$F$50,4,0))</f>
        <v/>
      </c>
      <c r="E2" s="18"/>
      <c r="F2" s="18" t="str">
        <f>IF(TYPE(VLOOKUP(B2,SanPham!$B$4:$F$50,3,0))=16,"",VLOOKUP(B2,SanPham!$B$4:$F$50,3,0))</f>
        <v/>
      </c>
      <c r="G2" s="18"/>
      <c r="H2" s="18" t="str">
        <f>[1]!Pic_Full(VLOOKUP(B2,SanPham!$B$4:$F$50,5,0))</f>
        <v/>
      </c>
      <c r="J2" s="19"/>
    </row>
    <row r="3" spans="1:14" ht="13.95" customHeight="1" x14ac:dyDescent="0.25">
      <c r="A3" s="35"/>
      <c r="B3" s="35"/>
      <c r="C3" s="36" t="s">
        <v>160</v>
      </c>
      <c r="D3" s="36"/>
      <c r="E3" s="36"/>
      <c r="F3" s="36"/>
      <c r="G3" s="36"/>
      <c r="H3" s="36"/>
    </row>
    <row r="4" spans="1:14" ht="43.2" customHeight="1" x14ac:dyDescent="0.25">
      <c r="A4" s="35"/>
      <c r="B4" s="35"/>
      <c r="C4" s="36"/>
      <c r="D4" s="36"/>
      <c r="E4" s="36"/>
      <c r="F4" s="36"/>
      <c r="G4" s="36"/>
      <c r="H4" s="36"/>
    </row>
    <row r="5" spans="1:14" ht="13.95" customHeight="1" x14ac:dyDescent="0.25">
      <c r="A5" s="31" t="s">
        <v>113</v>
      </c>
      <c r="B5" s="32"/>
      <c r="C5" s="32"/>
      <c r="D5" s="32"/>
      <c r="E5" s="32"/>
      <c r="F5" s="32"/>
      <c r="G5" s="32"/>
      <c r="H5" s="32"/>
    </row>
    <row r="6" spans="1:14" ht="13.95" customHeight="1" x14ac:dyDescent="0.25">
      <c r="A6" s="31"/>
      <c r="B6" s="32"/>
      <c r="C6" s="32"/>
      <c r="D6" s="32"/>
      <c r="E6" s="32"/>
      <c r="F6" s="32"/>
      <c r="G6" s="32"/>
      <c r="H6" s="32"/>
      <c r="J6" s="16"/>
    </row>
    <row r="7" spans="1:14" ht="15.6" x14ac:dyDescent="0.25">
      <c r="A7" s="33" t="s">
        <v>102</v>
      </c>
      <c r="B7" s="34"/>
      <c r="C7" s="34"/>
      <c r="D7" s="34"/>
      <c r="E7" s="34"/>
      <c r="F7" s="34"/>
      <c r="G7" s="34"/>
      <c r="H7" s="34"/>
    </row>
    <row r="8" spans="1:14" ht="15.6" x14ac:dyDescent="0.25">
      <c r="A8" s="33" t="s">
        <v>103</v>
      </c>
      <c r="B8" s="34"/>
      <c r="C8" s="34"/>
      <c r="D8" s="34"/>
      <c r="E8" s="34"/>
      <c r="F8" s="34"/>
      <c r="G8" s="34"/>
      <c r="H8" s="34"/>
    </row>
    <row r="9" spans="1:14" ht="33" customHeight="1" x14ac:dyDescent="0.25">
      <c r="A9" s="29" t="s">
        <v>104</v>
      </c>
      <c r="B9" s="30"/>
      <c r="C9" s="30"/>
      <c r="D9" s="30"/>
      <c r="E9" s="30"/>
      <c r="F9" s="30"/>
      <c r="G9" s="30"/>
      <c r="H9" s="30"/>
      <c r="N9" t="s">
        <v>110</v>
      </c>
    </row>
    <row r="10" spans="1:14" x14ac:dyDescent="0.25">
      <c r="N10" t="s">
        <v>111</v>
      </c>
    </row>
    <row r="11" spans="1:14" ht="30.6" customHeight="1" x14ac:dyDescent="0.25">
      <c r="A11" s="10" t="s">
        <v>0</v>
      </c>
      <c r="B11" s="10" t="s">
        <v>105</v>
      </c>
      <c r="C11" s="10" t="s">
        <v>87</v>
      </c>
      <c r="D11" s="10" t="s">
        <v>92</v>
      </c>
      <c r="E11" s="10" t="s">
        <v>88</v>
      </c>
      <c r="F11" s="10" t="s">
        <v>89</v>
      </c>
      <c r="G11" s="10" t="s">
        <v>90</v>
      </c>
      <c r="H11" s="10" t="s">
        <v>91</v>
      </c>
    </row>
    <row r="12" spans="1:14" ht="55.95" customHeight="1" x14ac:dyDescent="0.25">
      <c r="A12" s="20">
        <f>IF(LEN(B12)&gt;0,MAX($A11:A11)+1,"")</f>
        <v>1</v>
      </c>
      <c r="B12" s="9" t="s">
        <v>94</v>
      </c>
      <c r="C12" s="9" t="s">
        <v>4</v>
      </c>
      <c r="D12" s="9" t="s">
        <v>165</v>
      </c>
      <c r="E12" s="9">
        <v>2</v>
      </c>
      <c r="F12" s="22">
        <v>449000</v>
      </c>
      <c r="G12" s="22">
        <f>F12*E12</f>
        <v>898000</v>
      </c>
      <c r="H12" s="21" t="s">
        <v>115</v>
      </c>
    </row>
    <row r="13" spans="1:14" ht="55.95" customHeight="1" x14ac:dyDescent="0.25">
      <c r="A13" s="20">
        <f>IF(LEN(B13)&gt;0,MAX($A12:A12)+1,"")</f>
        <v>2</v>
      </c>
      <c r="B13" s="9" t="s">
        <v>15</v>
      </c>
      <c r="C13" s="9" t="s">
        <v>16</v>
      </c>
      <c r="D13" s="9" t="s">
        <v>166</v>
      </c>
      <c r="E13" s="9">
        <v>5</v>
      </c>
      <c r="F13" s="22">
        <v>149000</v>
      </c>
      <c r="G13" s="22">
        <f>F13*E13</f>
        <v>745000</v>
      </c>
      <c r="H13" s="21" t="s">
        <v>121</v>
      </c>
    </row>
    <row r="14" spans="1:14" ht="55.95" customHeight="1" x14ac:dyDescent="0.25">
      <c r="A14" s="20" t="str">
        <f>IF(LEN(B14)&gt;0,MAX($A13:A13)+1,"")</f>
        <v/>
      </c>
      <c r="B14" s="9"/>
      <c r="C14" s="9"/>
      <c r="D14" s="9"/>
      <c r="E14" s="9"/>
      <c r="F14" s="22"/>
      <c r="G14" s="22"/>
      <c r="H14" s="21"/>
    </row>
    <row r="15" spans="1:14" ht="55.95" customHeight="1" x14ac:dyDescent="0.25">
      <c r="A15" s="20" t="str">
        <f>IF(LEN(B15)&gt;0,MAX($A14:A14)+1,"")</f>
        <v/>
      </c>
      <c r="B15" s="9"/>
      <c r="C15" s="9"/>
      <c r="D15" s="9"/>
      <c r="E15" s="9"/>
      <c r="F15" s="22"/>
      <c r="G15" s="22"/>
      <c r="H15" s="21"/>
    </row>
    <row r="16" spans="1:14" ht="55.95" customHeight="1" x14ac:dyDescent="0.25">
      <c r="A16" s="20" t="str">
        <f>IF(LEN(B16)&gt;0,MAX($A15:A15)+1,"")</f>
        <v/>
      </c>
      <c r="B16" s="9"/>
      <c r="C16" s="9"/>
      <c r="D16" s="9"/>
      <c r="E16" s="9"/>
      <c r="F16" s="22"/>
      <c r="G16" s="22"/>
      <c r="H16" s="21"/>
    </row>
    <row r="17" spans="1:8" ht="55.95" customHeight="1" x14ac:dyDescent="0.25">
      <c r="A17" s="20" t="str">
        <f>IF(LEN(B17)&gt;0,MAX($A16:A16)+1,"")</f>
        <v/>
      </c>
      <c r="B17" s="9"/>
      <c r="C17" s="9"/>
      <c r="D17" s="9"/>
      <c r="E17" s="9"/>
      <c r="F17" s="22"/>
      <c r="G17" s="22"/>
      <c r="H17" s="21"/>
    </row>
    <row r="18" spans="1:8" ht="31.95" customHeight="1" x14ac:dyDescent="0.25">
      <c r="A18" s="11"/>
      <c r="B18" s="25" t="s">
        <v>106</v>
      </c>
      <c r="C18" s="26"/>
      <c r="D18" s="12"/>
      <c r="E18" s="12"/>
      <c r="F18" s="13"/>
      <c r="G18" s="13">
        <f>SUM(G12:G17)</f>
        <v>1643000</v>
      </c>
      <c r="H18" s="14"/>
    </row>
    <row r="19" spans="1:8" s="6" customFormat="1" ht="36" customHeight="1" x14ac:dyDescent="0.25">
      <c r="A19" s="27" t="s">
        <v>95</v>
      </c>
      <c r="B19" s="27"/>
      <c r="C19" s="27"/>
      <c r="D19" s="27"/>
      <c r="E19" s="27"/>
      <c r="F19" s="27"/>
      <c r="G19" s="27"/>
      <c r="H19" s="27"/>
    </row>
    <row r="20" spans="1:8" s="6" customFormat="1" x14ac:dyDescent="0.25">
      <c r="A20" s="28" t="s">
        <v>96</v>
      </c>
      <c r="B20" s="28"/>
      <c r="C20" s="28"/>
      <c r="D20" s="28"/>
      <c r="E20" s="28"/>
      <c r="F20" s="28"/>
      <c r="G20" s="28"/>
      <c r="H20" s="28"/>
    </row>
    <row r="21" spans="1:8" s="6" customFormat="1" x14ac:dyDescent="0.25">
      <c r="A21" s="28" t="s">
        <v>97</v>
      </c>
      <c r="B21" s="28"/>
      <c r="C21" s="28"/>
      <c r="D21" s="28"/>
      <c r="E21" s="28"/>
      <c r="F21" s="28"/>
      <c r="G21" s="28"/>
      <c r="H21" s="28"/>
    </row>
    <row r="22" spans="1:8" s="6" customFormat="1" x14ac:dyDescent="0.25">
      <c r="A22" s="28" t="s">
        <v>98</v>
      </c>
      <c r="B22" s="28"/>
      <c r="C22" s="28"/>
      <c r="D22" s="28"/>
      <c r="E22" s="28"/>
      <c r="F22" s="28"/>
      <c r="G22" s="28"/>
      <c r="H22" s="28"/>
    </row>
    <row r="23" spans="1:8" s="6" customFormat="1" x14ac:dyDescent="0.25">
      <c r="A23" s="28" t="s">
        <v>99</v>
      </c>
      <c r="B23" s="28"/>
      <c r="C23" s="28"/>
      <c r="D23" s="28"/>
      <c r="E23" s="28"/>
      <c r="F23" s="28"/>
      <c r="G23" s="28"/>
      <c r="H23" s="28"/>
    </row>
    <row r="24" spans="1:8" s="6" customFormat="1" x14ac:dyDescent="0.25">
      <c r="A24" s="28" t="s">
        <v>100</v>
      </c>
      <c r="B24" s="28"/>
      <c r="C24" s="28"/>
      <c r="D24" s="28"/>
      <c r="E24" s="28"/>
      <c r="F24" s="28"/>
      <c r="G24" s="28"/>
      <c r="H24" s="28"/>
    </row>
    <row r="25" spans="1:8" s="6" customFormat="1" ht="13.95" customHeight="1" x14ac:dyDescent="0.25">
      <c r="A25" s="23" t="s">
        <v>101</v>
      </c>
      <c r="B25" s="24"/>
      <c r="C25" s="24"/>
      <c r="D25" s="24"/>
      <c r="E25" s="24"/>
      <c r="F25" s="24"/>
      <c r="G25" s="24"/>
      <c r="H25" s="24"/>
    </row>
    <row r="26" spans="1:8" s="6" customFormat="1" x14ac:dyDescent="0.25"/>
    <row r="27" spans="1:8" s="6" customFormat="1" x14ac:dyDescent="0.25"/>
    <row r="28" spans="1:8" s="6" customFormat="1" x14ac:dyDescent="0.25"/>
  </sheetData>
  <mergeCells count="14">
    <mergeCell ref="A9:H9"/>
    <mergeCell ref="A5:H6"/>
    <mergeCell ref="A7:H7"/>
    <mergeCell ref="A8:H8"/>
    <mergeCell ref="A3:B4"/>
    <mergeCell ref="C3:H4"/>
    <mergeCell ref="A25:H25"/>
    <mergeCell ref="B18:C18"/>
    <mergeCell ref="A19:H19"/>
    <mergeCell ref="A20:H20"/>
    <mergeCell ref="A21:H21"/>
    <mergeCell ref="A22:H22"/>
    <mergeCell ref="A23:H23"/>
    <mergeCell ref="A24:H24"/>
  </mergeCells>
  <pageMargins left="0.35" right="0.23" top="0.4" bottom="0.75" header="0.3" footer="0.3"/>
  <pageSetup paperSize="9" orientation="portrait" r:id="rId1"/>
  <headerFooter>
    <oddHeader>&amp;R[Demo]</oddHeader>
  </headerFooter>
  <drawing r:id="rId2"/>
  <legacyDrawing r:id="rId3"/>
  <controls>
    <mc:AlternateContent xmlns:mc="http://schemas.openxmlformats.org/markup-compatibility/2006">
      <mc:Choice Requires="x14">
        <control shapeId="1029" r:id="rId4" name="MyExcelBox1">
          <controlPr defaultSize="0" autoLine="0" r:id="rId5">
            <anchor moveWithCells="1">
              <from>
                <xdr:col>1</xdr:col>
                <xdr:colOff>0</xdr:colOff>
                <xdr:row>13</xdr:row>
                <xdr:rowOff>0</xdr:rowOff>
              </from>
              <to>
                <xdr:col>2</xdr:col>
                <xdr:colOff>167640</xdr:colOff>
                <xdr:row>14</xdr:row>
                <xdr:rowOff>0</xdr:rowOff>
              </to>
            </anchor>
          </controlPr>
        </control>
      </mc:Choice>
      <mc:Fallback>
        <control shapeId="1029" r:id="rId4" name="MyExcelBox1"/>
      </mc:Fallback>
    </mc:AlternateContent>
    <mc:AlternateContent xmlns:mc="http://schemas.openxmlformats.org/markup-compatibility/2006">
      <mc:Choice Requires="x14">
        <control shapeId="1026" r:id="rId6" name="Nutcvg">
          <controlPr defaultSize="0" print="0" autoFill="0" autoPict="0" macro="[1]!xuatbaogiarapdf">
            <anchor>
              <from>
                <xdr:col>9</xdr:col>
                <xdr:colOff>68580</xdr:colOff>
                <xdr:row>8</xdr:row>
                <xdr:rowOff>22860</xdr:rowOff>
              </from>
              <to>
                <xdr:col>12</xdr:col>
                <xdr:colOff>144780</xdr:colOff>
                <xdr:row>8</xdr:row>
                <xdr:rowOff>403860</xdr:rowOff>
              </to>
            </anchor>
          </controlPr>
        </control>
      </mc:Choice>
    </mc:AlternateContent>
    <mc:AlternateContent xmlns:mc="http://schemas.openxmlformats.org/markup-compatibility/2006">
      <mc:Choice Requires="x14">
        <control shapeId="1027" r:id="rId7" name="Nutthemfdk1112">
          <controlPr defaultSize="0" print="0" autoFill="0" autoPict="0" macro="[1]!ChupAnhVungSelectnu">
            <anchor>
              <from>
                <xdr:col>9</xdr:col>
                <xdr:colOff>68580</xdr:colOff>
                <xdr:row>9</xdr:row>
                <xdr:rowOff>114300</xdr:rowOff>
              </from>
              <to>
                <xdr:col>12</xdr:col>
                <xdr:colOff>144780</xdr:colOff>
                <xdr:row>10</xdr:row>
                <xdr:rowOff>304800</xdr:rowOff>
              </to>
            </anchor>
          </controlPr>
        </control>
      </mc:Choice>
    </mc:AlternateContent>
    <mc:AlternateContent xmlns:mc="http://schemas.openxmlformats.org/markup-compatibility/2006">
      <mc:Choice Requires="x14">
        <control shapeId="1031" r:id="rId8" name="BTM6">
          <controlPr defaultSize="0" print="0" autoFill="0" autoPict="0" macro="[1]!l_i_i_i_l_1_l_1_1_1_1_l">
            <anchor>
              <from>
                <xdr:col>9</xdr:col>
                <xdr:colOff>68580</xdr:colOff>
                <xdr:row>11</xdr:row>
                <xdr:rowOff>160020</xdr:rowOff>
              </from>
              <to>
                <xdr:col>12</xdr:col>
                <xdr:colOff>137160</xdr:colOff>
                <xdr:row>11</xdr:row>
                <xdr:rowOff>541020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SanPham</vt:lpstr>
      <vt:lpstr>BaoGia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KHTC_MAC</dc:creator>
  <cp:lastModifiedBy>Giang .</cp:lastModifiedBy>
  <cp:lastPrinted>2023-12-01T12:17:59Z</cp:lastPrinted>
  <dcterms:created xsi:type="dcterms:W3CDTF">2022-03-12T04:10:29Z</dcterms:created>
  <dcterms:modified xsi:type="dcterms:W3CDTF">2023-12-10T01:55:00Z</dcterms:modified>
</cp:coreProperties>
</file>